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C:\Users\guillaume.mathieu\Desktop\GenerateCSV\"/>
    </mc:Choice>
  </mc:AlternateContent>
  <xr:revisionPtr revIDLastSave="0" documentId="13_ncr:1_{31194602-EBD2-44E1-A56E-6CD50C256020}" xr6:coauthVersionLast="31" xr6:coauthVersionMax="31" xr10:uidLastSave="{00000000-0000-0000-0000-000000000000}"/>
  <bookViews>
    <workbookView xWindow="0" yWindow="0" windowWidth="22992" windowHeight="9792" xr2:uid="{00000000-000D-0000-FFFF-FFFF00000000}"/>
  </bookViews>
  <sheets>
    <sheet name="RH" sheetId="1" r:id="rId1"/>
  </sheets>
  <calcPr calcId="179017"/>
</workbook>
</file>

<file path=xl/calcChain.xml><?xml version="1.0" encoding="utf-8"?>
<calcChain xmlns="http://schemas.openxmlformats.org/spreadsheetml/2006/main">
  <c r="E2" i="1" l="1"/>
  <c r="E115" i="1" l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F39" i="1"/>
  <c r="F38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<sst xmlns="http://schemas.openxmlformats.org/spreadsheetml/2006/main" count="653" uniqueCount="135">
  <si>
    <t>S000000002</t>
  </si>
  <si>
    <t>Brand &amp; Communications</t>
  </si>
  <si>
    <t>Internal</t>
  </si>
  <si>
    <t>Brand Content &amp; Support</t>
  </si>
  <si>
    <t>External</t>
  </si>
  <si>
    <t>Brand Identity and Visibility</t>
  </si>
  <si>
    <t>Client Relations</t>
  </si>
  <si>
    <t>Compensation &amp; Benefits</t>
  </si>
  <si>
    <t>S000000003</t>
  </si>
  <si>
    <t>Consumer Insights</t>
  </si>
  <si>
    <t>S000000003E000000003</t>
  </si>
  <si>
    <t>S000000003E000000002</t>
  </si>
  <si>
    <t>Diversity &amp; Inclusion</t>
  </si>
  <si>
    <t>Finance / Legal</t>
  </si>
  <si>
    <t>S000000003E000000004</t>
  </si>
  <si>
    <t>Financial communication</t>
  </si>
  <si>
    <t>S000000003E000000005</t>
  </si>
  <si>
    <t>S000000004</t>
  </si>
  <si>
    <t>Financial controlling</t>
  </si>
  <si>
    <t>S000000004E000000004</t>
  </si>
  <si>
    <t>S000000004E000000002</t>
  </si>
  <si>
    <t>Food Services Platform</t>
  </si>
  <si>
    <t>S000000004E000000003</t>
  </si>
  <si>
    <t>Global Segments</t>
  </si>
  <si>
    <t>S000000004E000000005</t>
  </si>
  <si>
    <t>Group Headquarters</t>
  </si>
  <si>
    <t>Health, Safety &amp; Environment</t>
  </si>
  <si>
    <t>HR Holdings</t>
  </si>
  <si>
    <t>HR Services</t>
  </si>
  <si>
    <t>Human Resources</t>
  </si>
  <si>
    <t>Innovation</t>
  </si>
  <si>
    <t>Internal Audit</t>
  </si>
  <si>
    <t>Internal Communication</t>
  </si>
  <si>
    <t>Legal</t>
  </si>
  <si>
    <t>M&amp;A - PPP</t>
  </si>
  <si>
    <t>Press Relations</t>
  </si>
  <si>
    <t>Research &amp; HR Progress</t>
  </si>
  <si>
    <t>Senior Executive Development</t>
  </si>
  <si>
    <t>Service Operations</t>
  </si>
  <si>
    <t>Strategic Planning</t>
  </si>
  <si>
    <t>Strategy</t>
  </si>
  <si>
    <t>Supply Management</t>
  </si>
  <si>
    <t>Sustainable Development &amp; CSR</t>
  </si>
  <si>
    <t>Tax</t>
  </si>
  <si>
    <t>Transversal Functions</t>
  </si>
  <si>
    <t>Treasury</t>
  </si>
  <si>
    <t>Support</t>
  </si>
  <si>
    <t>Teams building</t>
  </si>
  <si>
    <t>S000000003E000000006</t>
  </si>
  <si>
    <t>S000000003E000000007</t>
  </si>
  <si>
    <t>S000000003E000000008</t>
  </si>
  <si>
    <t>S000000003E000000009</t>
  </si>
  <si>
    <t>S000000003E000000010</t>
  </si>
  <si>
    <t>S000000003E000000011</t>
  </si>
  <si>
    <t>S000000003E000000012</t>
  </si>
  <si>
    <t>S000000003E000000013</t>
  </si>
  <si>
    <t>S000000003E000000014</t>
  </si>
  <si>
    <t>S000000003E000000015</t>
  </si>
  <si>
    <t>S000000003E000000016</t>
  </si>
  <si>
    <t>S000000003E000000017</t>
  </si>
  <si>
    <t>S000000003E000000018</t>
  </si>
  <si>
    <t>S000000003E000000019</t>
  </si>
  <si>
    <t>S000000003E000000020</t>
  </si>
  <si>
    <t>S000000003E000000021</t>
  </si>
  <si>
    <t>S000000003E000000022</t>
  </si>
  <si>
    <t>S000000003E000000023</t>
  </si>
  <si>
    <t>S000000003E000000024</t>
  </si>
  <si>
    <t>S000000003E000000025</t>
  </si>
  <si>
    <t>S000000003E000000026</t>
  </si>
  <si>
    <t>S000000003E000000027</t>
  </si>
  <si>
    <t>S000000003E000000028</t>
  </si>
  <si>
    <t>S000000003E000000029</t>
  </si>
  <si>
    <t>S000000003E000000030</t>
  </si>
  <si>
    <t>S000000003E000000031</t>
  </si>
  <si>
    <t>S000000003E000000032</t>
  </si>
  <si>
    <t>S000000003E000000033</t>
  </si>
  <si>
    <t>S000000003E000000034</t>
  </si>
  <si>
    <t>S000000003E000000035</t>
  </si>
  <si>
    <t>S000000003E000000036</t>
  </si>
  <si>
    <t>S000000003E000000037</t>
  </si>
  <si>
    <t>S000000003E000000038</t>
  </si>
  <si>
    <t>S000000003E000000039</t>
  </si>
  <si>
    <t>S000000004E000000006</t>
  </si>
  <si>
    <t>S000000004E000000007</t>
  </si>
  <si>
    <t>S000000004E000000008</t>
  </si>
  <si>
    <t>S000000004E000000009</t>
  </si>
  <si>
    <t>S000000004E000000010</t>
  </si>
  <si>
    <t>S000000004E000000011</t>
  </si>
  <si>
    <t>S000000004E000000012</t>
  </si>
  <si>
    <t>S000000004E000000013</t>
  </si>
  <si>
    <t>S000000004E000000014</t>
  </si>
  <si>
    <t>S000000004E000000015</t>
  </si>
  <si>
    <t>S000000004E000000016</t>
  </si>
  <si>
    <t>S000000004E000000017</t>
  </si>
  <si>
    <t>S000000004E000000018</t>
  </si>
  <si>
    <t>S000000004E000000019</t>
  </si>
  <si>
    <t>S000000004E000000020</t>
  </si>
  <si>
    <t>S000000004E000000021</t>
  </si>
  <si>
    <t>S000000004E000000022</t>
  </si>
  <si>
    <t>S000000004E000000023</t>
  </si>
  <si>
    <t>S000000004E000000024</t>
  </si>
  <si>
    <t>S000000004E000000025</t>
  </si>
  <si>
    <t>S000000004E000000026</t>
  </si>
  <si>
    <t>S000000004E000000027</t>
  </si>
  <si>
    <t>S000000004E000000028</t>
  </si>
  <si>
    <t>S000000004E000000029</t>
  </si>
  <si>
    <t>S000000004E000000030</t>
  </si>
  <si>
    <t>S000000004E000000031</t>
  </si>
  <si>
    <t>S000000004E000000032</t>
  </si>
  <si>
    <t>S000000004E000000033</t>
  </si>
  <si>
    <t>S000000004E000000034</t>
  </si>
  <si>
    <t>S000000004E000000035</t>
  </si>
  <si>
    <t>S000000004E000000036</t>
  </si>
  <si>
    <t>S000000004E000000037</t>
  </si>
  <si>
    <t>S000000004E000000038</t>
  </si>
  <si>
    <t>S000000004E000000039</t>
  </si>
  <si>
    <t xml:space="preserve">Engineer </t>
  </si>
  <si>
    <t xml:space="preserve">Project Manager </t>
  </si>
  <si>
    <t xml:space="preserve">Consultant </t>
  </si>
  <si>
    <t>ENTITY1</t>
  </si>
  <si>
    <t>ENTITY2</t>
  </si>
  <si>
    <t>ENTITY3</t>
  </si>
  <si>
    <t>IT</t>
  </si>
  <si>
    <t>FPA</t>
  </si>
  <si>
    <t>Change</t>
  </si>
  <si>
    <t xml:space="preserve">Executive Assistant  </t>
  </si>
  <si>
    <t xml:space="preserve">Director </t>
  </si>
  <si>
    <t>Head</t>
  </si>
  <si>
    <t>IDFIRSTPART</t>
  </si>
  <si>
    <t>DIVISION</t>
  </si>
  <si>
    <t>DEPARTMENT</t>
  </si>
  <si>
    <t>Donotuse</t>
  </si>
  <si>
    <t>JOB_TITLE</t>
  </si>
  <si>
    <t>MANAGER</t>
  </si>
  <si>
    <t>EMPLOYEE_TYPE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</si>
</sst>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5"/>
  <sheetViews>
    <sheetView tabSelected="1" workbookViewId="0"/>
  </sheetViews>
  <sheetFormatPr defaultRowHeight="14.4" x14ac:dyDescent="0.3"/>
  <cols>
    <col min="1" max="1" width="16.88671875" bestFit="1" customWidth="1"/>
    <col min="2" max="2" width="31.88671875" bestFit="1" customWidth="1"/>
    <col min="3" max="3" width="30.109375" bestFit="1" customWidth="1"/>
    <col min="4" max="4" width="20" customWidth="1"/>
    <col min="5" max="5" width="48.109375" bestFit="1" customWidth="1"/>
    <col min="6" max="6" width="32" customWidth="1"/>
    <col min="7" max="7" width="20.33203125" bestFit="1" customWidth="1"/>
  </cols>
  <sheetData>
    <row r="1" spans="1:7" x14ac:dyDescent="0.3">
      <c r="A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</row>
    <row r="2" spans="1:7" x14ac:dyDescent="0.3">
      <c r="A2" s="1" t="s">
        <v>0</v>
      </c>
      <c r="B2" s="1" t="s">
        <v>119</v>
      </c>
      <c r="C2" s="1" t="s">
        <v>127</v>
      </c>
      <c r="D2" s="1" t="s">
        <v>126</v>
      </c>
      <c r="E2" s="1" t="str">
        <f>CONCATENATE(D2,C2)</f>
        <v>Director Head</v>
      </c>
      <c r="F2" s="1" t="str">
        <f>CONCATENATE(A2,"E000000002")</f>
        <v>S000000002E000000002</v>
      </c>
      <c r="G2" s="1" t="s">
        <v>4</v>
      </c>
    </row>
    <row r="3" spans="1:7" x14ac:dyDescent="0.3">
      <c r="A3" t="s">
        <v>0</v>
      </c>
      <c r="B3" t="s">
        <v>119</v>
      </c>
      <c r="C3" t="s">
        <v>12</v>
      </c>
      <c r="D3" t="s">
        <v>118</v>
      </c>
      <c r="E3" t="str">
        <f t="shared" ref="E3:E63" si="0">CONCATENATE(D3,C3)</f>
        <v>Consultant Diversity &amp; Inclusion</v>
      </c>
      <c r="F3" t="str">
        <f>CONCATENATE(A3,"E000000003")</f>
        <v>S000000002E000000003</v>
      </c>
      <c r="G3" t="s">
        <v>4</v>
      </c>
    </row>
    <row r="4" spans="1:7" x14ac:dyDescent="0.3">
      <c r="A4" t="s">
        <v>0</v>
      </c>
      <c r="B4" t="s">
        <v>119</v>
      </c>
      <c r="C4" t="s">
        <v>13</v>
      </c>
      <c r="D4" t="s">
        <v>125</v>
      </c>
      <c r="E4" t="str">
        <f t="shared" si="0"/>
        <v>Executive Assistant  Finance / Legal</v>
      </c>
      <c r="F4" t="str">
        <f>CONCATENATE(A4,"E000000004")</f>
        <v>S000000002E000000004</v>
      </c>
      <c r="G4" t="s">
        <v>2</v>
      </c>
    </row>
    <row r="5" spans="1:7" x14ac:dyDescent="0.3">
      <c r="A5" t="s">
        <v>0</v>
      </c>
      <c r="B5" t="s">
        <v>119</v>
      </c>
      <c r="C5" t="s">
        <v>15</v>
      </c>
      <c r="D5" t="s">
        <v>125</v>
      </c>
      <c r="E5" t="str">
        <f t="shared" si="0"/>
        <v>Executive Assistant  Financial communication</v>
      </c>
      <c r="F5" t="str">
        <f>CONCATENATE(A5,"E000000005")</f>
        <v>S000000002E000000005</v>
      </c>
      <c r="G5" t="s">
        <v>4</v>
      </c>
    </row>
    <row r="6" spans="1:7" x14ac:dyDescent="0.3">
      <c r="A6" t="s">
        <v>0</v>
      </c>
      <c r="B6" t="s">
        <v>119</v>
      </c>
      <c r="C6" t="s">
        <v>18</v>
      </c>
      <c r="D6" t="s">
        <v>116</v>
      </c>
      <c r="E6" t="str">
        <f t="shared" si="0"/>
        <v>Engineer Financial controlling</v>
      </c>
      <c r="F6" t="str">
        <f>CONCATENATE(A6,"E000000006")</f>
        <v>S000000002E000000006</v>
      </c>
      <c r="G6" t="s">
        <v>2</v>
      </c>
    </row>
    <row r="7" spans="1:7" x14ac:dyDescent="0.3">
      <c r="A7" t="s">
        <v>0</v>
      </c>
      <c r="B7" t="s">
        <v>119</v>
      </c>
      <c r="C7" t="s">
        <v>122</v>
      </c>
      <c r="D7" t="s">
        <v>118</v>
      </c>
      <c r="E7" t="str">
        <f t="shared" si="0"/>
        <v>Consultant IT</v>
      </c>
      <c r="F7" t="str">
        <f>CONCATENATE(A7,"E000000007")</f>
        <v>S000000002E000000007</v>
      </c>
      <c r="G7" t="s">
        <v>4</v>
      </c>
    </row>
    <row r="8" spans="1:7" x14ac:dyDescent="0.3">
      <c r="A8" t="s">
        <v>0</v>
      </c>
      <c r="B8" t="s">
        <v>119</v>
      </c>
      <c r="C8" t="s">
        <v>21</v>
      </c>
      <c r="D8" t="s">
        <v>117</v>
      </c>
      <c r="E8" t="str">
        <f t="shared" si="0"/>
        <v>Project Manager Food Services Platform</v>
      </c>
      <c r="F8" t="str">
        <f>CONCATENATE(A8,"E000000008")</f>
        <v>S000000002E000000008</v>
      </c>
      <c r="G8" t="s">
        <v>4</v>
      </c>
    </row>
    <row r="9" spans="1:7" x14ac:dyDescent="0.3">
      <c r="A9" t="s">
        <v>0</v>
      </c>
      <c r="B9" t="s">
        <v>119</v>
      </c>
      <c r="C9" t="s">
        <v>123</v>
      </c>
      <c r="D9" t="s">
        <v>125</v>
      </c>
      <c r="E9" t="str">
        <f t="shared" si="0"/>
        <v>Executive Assistant  FPA</v>
      </c>
      <c r="F9" t="str">
        <f>CONCATENATE(A9,"E000000009")</f>
        <v>S000000002E000000009</v>
      </c>
      <c r="G9" t="s">
        <v>2</v>
      </c>
    </row>
    <row r="10" spans="1:7" x14ac:dyDescent="0.3">
      <c r="A10" t="s">
        <v>0</v>
      </c>
      <c r="B10" t="s">
        <v>119</v>
      </c>
      <c r="C10" t="s">
        <v>23</v>
      </c>
      <c r="D10" t="s">
        <v>125</v>
      </c>
      <c r="E10" t="str">
        <f t="shared" si="0"/>
        <v>Executive Assistant  Global Segments</v>
      </c>
      <c r="F10" t="str">
        <f>CONCATENATE(A10,"E000000010")</f>
        <v>S000000002E000000010</v>
      </c>
      <c r="G10" t="s">
        <v>4</v>
      </c>
    </row>
    <row r="11" spans="1:7" x14ac:dyDescent="0.3">
      <c r="A11" t="s">
        <v>0</v>
      </c>
      <c r="B11" t="s">
        <v>119</v>
      </c>
      <c r="C11" t="s">
        <v>25</v>
      </c>
      <c r="D11" t="s">
        <v>117</v>
      </c>
      <c r="E11" t="str">
        <f t="shared" si="0"/>
        <v>Project Manager Group Headquarters</v>
      </c>
      <c r="F11" t="str">
        <f>CONCATENATE(A11,"E000000011")</f>
        <v>S000000002E000000011</v>
      </c>
      <c r="G11" t="s">
        <v>4</v>
      </c>
    </row>
    <row r="12" spans="1:7" x14ac:dyDescent="0.3">
      <c r="A12" t="s">
        <v>0</v>
      </c>
      <c r="B12" t="s">
        <v>119</v>
      </c>
      <c r="C12" t="s">
        <v>26</v>
      </c>
      <c r="D12" t="s">
        <v>125</v>
      </c>
      <c r="E12" t="str">
        <f t="shared" si="0"/>
        <v>Executive Assistant  Health, Safety &amp; Environment</v>
      </c>
      <c r="F12" t="str">
        <f>CONCATENATE(A12,"E000000012")</f>
        <v>S000000002E000000012</v>
      </c>
      <c r="G12" t="s">
        <v>4</v>
      </c>
    </row>
    <row r="13" spans="1:7" x14ac:dyDescent="0.3">
      <c r="A13" t="s">
        <v>0</v>
      </c>
      <c r="B13" t="s">
        <v>119</v>
      </c>
      <c r="C13" t="s">
        <v>27</v>
      </c>
      <c r="D13" t="s">
        <v>116</v>
      </c>
      <c r="E13" t="str">
        <f t="shared" si="0"/>
        <v>Engineer HR Holdings</v>
      </c>
      <c r="F13" t="str">
        <f>CONCATENATE(A13,"E000000013")</f>
        <v>S000000002E000000013</v>
      </c>
      <c r="G13" t="s">
        <v>2</v>
      </c>
    </row>
    <row r="14" spans="1:7" x14ac:dyDescent="0.3">
      <c r="A14" t="s">
        <v>0</v>
      </c>
      <c r="B14" t="s">
        <v>119</v>
      </c>
      <c r="C14" t="s">
        <v>28</v>
      </c>
      <c r="D14" t="s">
        <v>125</v>
      </c>
      <c r="E14" t="str">
        <f t="shared" si="0"/>
        <v>Executive Assistant  HR Services</v>
      </c>
      <c r="F14" t="str">
        <f>CONCATENATE(A14,"E000000014")</f>
        <v>S000000002E000000014</v>
      </c>
      <c r="G14" t="s">
        <v>4</v>
      </c>
    </row>
    <row r="15" spans="1:7" x14ac:dyDescent="0.3">
      <c r="A15" t="s">
        <v>0</v>
      </c>
      <c r="B15" t="s">
        <v>119</v>
      </c>
      <c r="C15" t="s">
        <v>29</v>
      </c>
      <c r="D15" t="s">
        <v>118</v>
      </c>
      <c r="E15" t="str">
        <f t="shared" si="0"/>
        <v>Consultant Human Resources</v>
      </c>
      <c r="F15" t="str">
        <f>CONCATENATE(A15,"E000000015")</f>
        <v>S000000002E000000015</v>
      </c>
      <c r="G15" t="s">
        <v>4</v>
      </c>
    </row>
    <row r="16" spans="1:7" x14ac:dyDescent="0.3">
      <c r="A16" t="s">
        <v>0</v>
      </c>
      <c r="B16" t="s">
        <v>119</v>
      </c>
      <c r="C16" t="s">
        <v>30</v>
      </c>
      <c r="D16" t="s">
        <v>125</v>
      </c>
      <c r="E16" t="str">
        <f t="shared" si="0"/>
        <v>Executive Assistant  Innovation</v>
      </c>
      <c r="F16" t="str">
        <f>CONCATENATE(A16,"E000000016")</f>
        <v>S000000002E000000016</v>
      </c>
      <c r="G16" t="s">
        <v>2</v>
      </c>
    </row>
    <row r="17" spans="1:7" x14ac:dyDescent="0.3">
      <c r="A17" t="s">
        <v>0</v>
      </c>
      <c r="B17" t="s">
        <v>119</v>
      </c>
      <c r="C17" t="s">
        <v>31</v>
      </c>
      <c r="D17" t="s">
        <v>118</v>
      </c>
      <c r="E17" t="str">
        <f t="shared" si="0"/>
        <v>Consultant Internal Audit</v>
      </c>
      <c r="F17" t="str">
        <f>CONCATENATE(A17,"E000000017")</f>
        <v>S000000002E000000017</v>
      </c>
      <c r="G17" t="s">
        <v>4</v>
      </c>
    </row>
    <row r="18" spans="1:7" x14ac:dyDescent="0.3">
      <c r="A18" t="s">
        <v>0</v>
      </c>
      <c r="B18" t="s">
        <v>119</v>
      </c>
      <c r="C18" t="s">
        <v>32</v>
      </c>
      <c r="D18" t="s">
        <v>125</v>
      </c>
      <c r="E18" t="str">
        <f t="shared" si="0"/>
        <v>Executive Assistant  Internal Communication</v>
      </c>
      <c r="F18" t="str">
        <f>CONCATENATE(A18,"E000000018")</f>
        <v>S000000002E000000018</v>
      </c>
      <c r="G18" t="s">
        <v>4</v>
      </c>
    </row>
    <row r="19" spans="1:7" x14ac:dyDescent="0.3">
      <c r="A19" t="s">
        <v>0</v>
      </c>
      <c r="B19" t="s">
        <v>119</v>
      </c>
      <c r="C19" t="s">
        <v>33</v>
      </c>
      <c r="D19" t="s">
        <v>117</v>
      </c>
      <c r="E19" t="str">
        <f t="shared" si="0"/>
        <v>Project Manager Legal</v>
      </c>
      <c r="F19" t="str">
        <f>CONCATENATE(A19,"E000000019")</f>
        <v>S000000002E000000019</v>
      </c>
      <c r="G19" t="s">
        <v>2</v>
      </c>
    </row>
    <row r="20" spans="1:7" x14ac:dyDescent="0.3">
      <c r="A20" t="s">
        <v>0</v>
      </c>
      <c r="B20" t="s">
        <v>119</v>
      </c>
      <c r="C20" t="s">
        <v>34</v>
      </c>
      <c r="D20" t="s">
        <v>125</v>
      </c>
      <c r="E20" t="str">
        <f t="shared" si="0"/>
        <v>Executive Assistant  M&amp;A - PPP</v>
      </c>
      <c r="F20" t="str">
        <f>CONCATENATE(A20,"E000000020")</f>
        <v>S000000002E000000020</v>
      </c>
      <c r="G20" t="s">
        <v>4</v>
      </c>
    </row>
    <row r="21" spans="1:7" x14ac:dyDescent="0.3">
      <c r="A21" t="s">
        <v>0</v>
      </c>
      <c r="B21" t="s">
        <v>119</v>
      </c>
      <c r="C21" t="s">
        <v>35</v>
      </c>
      <c r="D21" t="s">
        <v>125</v>
      </c>
      <c r="E21" t="str">
        <f t="shared" si="0"/>
        <v>Executive Assistant  Press Relations</v>
      </c>
      <c r="F21" t="str">
        <f>CONCATENATE(A21,"E000000021")</f>
        <v>S000000002E000000021</v>
      </c>
      <c r="G21" t="s">
        <v>4</v>
      </c>
    </row>
    <row r="22" spans="1:7" x14ac:dyDescent="0.3">
      <c r="A22" t="s">
        <v>0</v>
      </c>
      <c r="B22" t="s">
        <v>119</v>
      </c>
      <c r="C22" t="s">
        <v>36</v>
      </c>
      <c r="D22" t="s">
        <v>118</v>
      </c>
      <c r="E22" t="str">
        <f t="shared" si="0"/>
        <v>Consultant Research &amp; HR Progress</v>
      </c>
      <c r="F22" t="str">
        <f>CONCATENATE(A22,"E000000022")</f>
        <v>S000000002E000000022</v>
      </c>
      <c r="G22" t="s">
        <v>4</v>
      </c>
    </row>
    <row r="23" spans="1:7" x14ac:dyDescent="0.3">
      <c r="A23" t="s">
        <v>0</v>
      </c>
      <c r="B23" t="s">
        <v>119</v>
      </c>
      <c r="C23" t="s">
        <v>37</v>
      </c>
      <c r="D23" t="s">
        <v>125</v>
      </c>
      <c r="E23" t="str">
        <f t="shared" si="0"/>
        <v>Executive Assistant  Senior Executive Development</v>
      </c>
      <c r="F23" t="str">
        <f>CONCATENATE(A23,"E000000023")</f>
        <v>S000000002E000000023</v>
      </c>
      <c r="G23" t="s">
        <v>2</v>
      </c>
    </row>
    <row r="24" spans="1:7" x14ac:dyDescent="0.3">
      <c r="A24" t="s">
        <v>0</v>
      </c>
      <c r="B24" t="s">
        <v>119</v>
      </c>
      <c r="C24" t="s">
        <v>38</v>
      </c>
      <c r="D24" t="s">
        <v>117</v>
      </c>
      <c r="E24" t="str">
        <f t="shared" si="0"/>
        <v>Project Manager Service Operations</v>
      </c>
      <c r="F24" t="str">
        <f>CONCATENATE(A24,"E000000024")</f>
        <v>S000000002E000000024</v>
      </c>
      <c r="G24" t="s">
        <v>4</v>
      </c>
    </row>
    <row r="25" spans="1:7" x14ac:dyDescent="0.3">
      <c r="A25" t="s">
        <v>0</v>
      </c>
      <c r="B25" t="s">
        <v>119</v>
      </c>
      <c r="C25" t="s">
        <v>124</v>
      </c>
      <c r="D25" t="s">
        <v>125</v>
      </c>
      <c r="E25" t="str">
        <f t="shared" si="0"/>
        <v>Executive Assistant  Change</v>
      </c>
      <c r="F25" t="str">
        <f>CONCATENATE(A25,"E000000025")</f>
        <v>S000000002E000000025</v>
      </c>
      <c r="G25" t="s">
        <v>4</v>
      </c>
    </row>
    <row r="26" spans="1:7" x14ac:dyDescent="0.3">
      <c r="A26" t="s">
        <v>0</v>
      </c>
      <c r="B26" t="s">
        <v>119</v>
      </c>
      <c r="C26" t="s">
        <v>39</v>
      </c>
      <c r="D26" t="s">
        <v>117</v>
      </c>
      <c r="E26" t="str">
        <f t="shared" si="0"/>
        <v>Project Manager Strategic Planning</v>
      </c>
      <c r="F26" t="str">
        <f>CONCATENATE(A26,"E000000026")</f>
        <v>S000000002E000000026</v>
      </c>
      <c r="G26" t="s">
        <v>2</v>
      </c>
    </row>
    <row r="27" spans="1:7" x14ac:dyDescent="0.3">
      <c r="A27" t="s">
        <v>0</v>
      </c>
      <c r="B27" t="s">
        <v>119</v>
      </c>
      <c r="C27" t="s">
        <v>40</v>
      </c>
      <c r="D27" t="s">
        <v>125</v>
      </c>
      <c r="E27" t="str">
        <f t="shared" si="0"/>
        <v>Executive Assistant  Strategy</v>
      </c>
      <c r="F27" t="str">
        <f>CONCATENATE(A27,"E000000027")</f>
        <v>S000000002E000000027</v>
      </c>
      <c r="G27" t="s">
        <v>4</v>
      </c>
    </row>
    <row r="28" spans="1:7" x14ac:dyDescent="0.3">
      <c r="A28" t="s">
        <v>0</v>
      </c>
      <c r="B28" t="s">
        <v>119</v>
      </c>
      <c r="C28" t="s">
        <v>41</v>
      </c>
      <c r="D28" t="s">
        <v>118</v>
      </c>
      <c r="E28" t="str">
        <f t="shared" si="0"/>
        <v>Consultant Supply Management</v>
      </c>
      <c r="F28" t="str">
        <f>CONCATENATE(A28,"E000000028")</f>
        <v>S000000002E000000028</v>
      </c>
      <c r="G28" t="s">
        <v>4</v>
      </c>
    </row>
    <row r="29" spans="1:7" x14ac:dyDescent="0.3">
      <c r="A29" t="s">
        <v>0</v>
      </c>
      <c r="B29" t="s">
        <v>119</v>
      </c>
      <c r="C29" t="s">
        <v>42</v>
      </c>
      <c r="D29" t="s">
        <v>125</v>
      </c>
      <c r="E29" t="str">
        <f t="shared" si="0"/>
        <v>Executive Assistant  Sustainable Development &amp; CSR</v>
      </c>
      <c r="F29" t="str">
        <f>CONCATENATE(A29,"E000000029")</f>
        <v>S000000002E000000029</v>
      </c>
      <c r="G29" t="s">
        <v>2</v>
      </c>
    </row>
    <row r="30" spans="1:7" x14ac:dyDescent="0.3">
      <c r="A30" t="s">
        <v>0</v>
      </c>
      <c r="B30" t="s">
        <v>119</v>
      </c>
      <c r="C30" t="s">
        <v>43</v>
      </c>
      <c r="D30" t="s">
        <v>116</v>
      </c>
      <c r="E30" t="str">
        <f t="shared" si="0"/>
        <v>Engineer Tax</v>
      </c>
      <c r="F30" t="str">
        <f>CONCATENATE(A30,"E000000030")</f>
        <v>S000000002E000000030</v>
      </c>
      <c r="G30" t="s">
        <v>4</v>
      </c>
    </row>
    <row r="31" spans="1:7" x14ac:dyDescent="0.3">
      <c r="A31" t="s">
        <v>0</v>
      </c>
      <c r="B31" t="s">
        <v>119</v>
      </c>
      <c r="C31" t="s">
        <v>44</v>
      </c>
      <c r="D31" t="s">
        <v>125</v>
      </c>
      <c r="E31" t="str">
        <f t="shared" si="0"/>
        <v>Executive Assistant  Transversal Functions</v>
      </c>
      <c r="F31" t="str">
        <f>CONCATENATE(A31,"E000000031")</f>
        <v>S000000002E000000031</v>
      </c>
      <c r="G31" t="s">
        <v>2</v>
      </c>
    </row>
    <row r="32" spans="1:7" x14ac:dyDescent="0.3">
      <c r="A32" t="s">
        <v>0</v>
      </c>
      <c r="B32" t="s">
        <v>119</v>
      </c>
      <c r="C32" t="s">
        <v>45</v>
      </c>
      <c r="D32" t="s">
        <v>125</v>
      </c>
      <c r="E32" t="str">
        <f t="shared" si="0"/>
        <v>Executive Assistant  Treasury</v>
      </c>
      <c r="F32" t="str">
        <f>CONCATENATE(A32,"E000000032")</f>
        <v>S000000002E000000032</v>
      </c>
      <c r="G32" t="s">
        <v>4</v>
      </c>
    </row>
    <row r="33" spans="1:7" x14ac:dyDescent="0.3">
      <c r="A33" t="s">
        <v>0</v>
      </c>
      <c r="B33" t="s">
        <v>119</v>
      </c>
      <c r="C33" t="s">
        <v>1</v>
      </c>
      <c r="D33" t="s">
        <v>125</v>
      </c>
      <c r="E33" t="str">
        <f t="shared" si="0"/>
        <v>Executive Assistant  Brand &amp; Communications</v>
      </c>
      <c r="F33" t="str">
        <f>CONCATENATE(A33,"E000000033")</f>
        <v>S000000002E000000033</v>
      </c>
      <c r="G33" t="s">
        <v>4</v>
      </c>
    </row>
    <row r="34" spans="1:7" x14ac:dyDescent="0.3">
      <c r="A34" t="s">
        <v>0</v>
      </c>
      <c r="B34" t="s">
        <v>119</v>
      </c>
      <c r="C34" t="s">
        <v>3</v>
      </c>
      <c r="D34" t="s">
        <v>118</v>
      </c>
      <c r="E34" t="str">
        <f t="shared" si="0"/>
        <v>Consultant Brand Content &amp; Support</v>
      </c>
      <c r="F34" t="str">
        <f>CONCATENATE(A34,"E000000034")</f>
        <v>S000000002E000000034</v>
      </c>
      <c r="G34" t="s">
        <v>2</v>
      </c>
    </row>
    <row r="35" spans="1:7" x14ac:dyDescent="0.3">
      <c r="A35" t="s">
        <v>0</v>
      </c>
      <c r="B35" t="s">
        <v>119</v>
      </c>
      <c r="C35" t="s">
        <v>5</v>
      </c>
      <c r="D35" t="s">
        <v>125</v>
      </c>
      <c r="E35" t="str">
        <f t="shared" si="0"/>
        <v>Executive Assistant  Brand Identity and Visibility</v>
      </c>
      <c r="F35" t="str">
        <f>CONCATENATE(A35,"E000000035")</f>
        <v>S000000002E000000035</v>
      </c>
      <c r="G35" t="s">
        <v>4</v>
      </c>
    </row>
    <row r="36" spans="1:7" x14ac:dyDescent="0.3">
      <c r="A36" t="s">
        <v>0</v>
      </c>
      <c r="B36" t="s">
        <v>119</v>
      </c>
      <c r="C36" t="s">
        <v>6</v>
      </c>
      <c r="D36" t="s">
        <v>116</v>
      </c>
      <c r="E36" t="str">
        <f t="shared" si="0"/>
        <v>Engineer Client Relations</v>
      </c>
      <c r="F36" t="str">
        <f>CONCATENATE(A36,"E000000036")</f>
        <v>S000000002E000000036</v>
      </c>
      <c r="G36" t="s">
        <v>2</v>
      </c>
    </row>
    <row r="37" spans="1:7" x14ac:dyDescent="0.3">
      <c r="A37" t="s">
        <v>0</v>
      </c>
      <c r="B37" t="s">
        <v>119</v>
      </c>
      <c r="C37" t="s">
        <v>7</v>
      </c>
      <c r="D37" t="s">
        <v>125</v>
      </c>
      <c r="E37" t="str">
        <f t="shared" si="0"/>
        <v>Executive Assistant  Compensation &amp; Benefits</v>
      </c>
      <c r="F37" t="str">
        <f>CONCATENATE(A37,"E000000037")</f>
        <v>S000000002E000000037</v>
      </c>
      <c r="G37" t="s">
        <v>4</v>
      </c>
    </row>
    <row r="38" spans="1:7" x14ac:dyDescent="0.3">
      <c r="A38" t="s">
        <v>0</v>
      </c>
      <c r="B38" t="s">
        <v>119</v>
      </c>
      <c r="C38" t="s">
        <v>9</v>
      </c>
      <c r="D38" t="s">
        <v>125</v>
      </c>
      <c r="E38" t="str">
        <f t="shared" si="0"/>
        <v>Executive Assistant  Consumer Insights</v>
      </c>
      <c r="F38" t="str">
        <f>CONCATENATE(A38,"E000000038")</f>
        <v>S000000002E000000038</v>
      </c>
      <c r="G38" t="s">
        <v>2</v>
      </c>
    </row>
    <row r="39" spans="1:7" x14ac:dyDescent="0.3">
      <c r="A39" t="s">
        <v>0</v>
      </c>
      <c r="B39" t="s">
        <v>119</v>
      </c>
      <c r="C39" t="s">
        <v>47</v>
      </c>
      <c r="D39" t="s">
        <v>118</v>
      </c>
      <c r="E39" t="str">
        <f t="shared" si="0"/>
        <v>Consultant Teams building</v>
      </c>
      <c r="F39" t="str">
        <f>CONCATENATE(A39,"E000000039")</f>
        <v>S000000002E000000039</v>
      </c>
      <c r="G39" t="s">
        <v>4</v>
      </c>
    </row>
    <row r="40" spans="1:7" s="1" customFormat="1" x14ac:dyDescent="0.3">
      <c r="A40" s="1" t="s">
        <v>8</v>
      </c>
      <c r="B40" s="1" t="s">
        <v>120</v>
      </c>
      <c r="C40" s="1" t="s">
        <v>127</v>
      </c>
      <c r="D40" s="1" t="s">
        <v>126</v>
      </c>
      <c r="E40" s="1" t="str">
        <f t="shared" si="0"/>
        <v>Director Head</v>
      </c>
      <c r="F40" s="1" t="s">
        <v>11</v>
      </c>
      <c r="G40" s="1" t="s">
        <v>4</v>
      </c>
    </row>
    <row r="41" spans="1:7" x14ac:dyDescent="0.3">
      <c r="A41" t="s">
        <v>8</v>
      </c>
      <c r="B41" t="s">
        <v>120</v>
      </c>
      <c r="C41" t="s">
        <v>12</v>
      </c>
      <c r="D41" t="s">
        <v>117</v>
      </c>
      <c r="E41" t="str">
        <f t="shared" si="0"/>
        <v>Project Manager Diversity &amp; Inclusion</v>
      </c>
      <c r="F41" t="s">
        <v>10</v>
      </c>
      <c r="G41" t="s">
        <v>4</v>
      </c>
    </row>
    <row r="42" spans="1:7" x14ac:dyDescent="0.3">
      <c r="A42" t="s">
        <v>8</v>
      </c>
      <c r="B42" t="s">
        <v>120</v>
      </c>
      <c r="C42" t="s">
        <v>13</v>
      </c>
      <c r="D42" t="s">
        <v>125</v>
      </c>
      <c r="E42" t="str">
        <f t="shared" si="0"/>
        <v>Executive Assistant  Finance / Legal</v>
      </c>
      <c r="F42" t="s">
        <v>14</v>
      </c>
      <c r="G42" t="s">
        <v>2</v>
      </c>
    </row>
    <row r="43" spans="1:7" x14ac:dyDescent="0.3">
      <c r="A43" t="s">
        <v>8</v>
      </c>
      <c r="B43" t="s">
        <v>120</v>
      </c>
      <c r="C43" t="s">
        <v>15</v>
      </c>
      <c r="D43" t="s">
        <v>117</v>
      </c>
      <c r="E43" t="str">
        <f t="shared" si="0"/>
        <v>Project Manager Financial communication</v>
      </c>
      <c r="F43" t="s">
        <v>16</v>
      </c>
      <c r="G43" t="s">
        <v>4</v>
      </c>
    </row>
    <row r="44" spans="1:7" x14ac:dyDescent="0.3">
      <c r="A44" t="s">
        <v>8</v>
      </c>
      <c r="B44" t="s">
        <v>120</v>
      </c>
      <c r="C44" t="s">
        <v>18</v>
      </c>
      <c r="D44" t="s">
        <v>125</v>
      </c>
      <c r="E44" t="str">
        <f t="shared" si="0"/>
        <v>Executive Assistant  Financial controlling</v>
      </c>
      <c r="F44" t="s">
        <v>48</v>
      </c>
      <c r="G44" t="s">
        <v>4</v>
      </c>
    </row>
    <row r="45" spans="1:7" x14ac:dyDescent="0.3">
      <c r="A45" t="s">
        <v>8</v>
      </c>
      <c r="B45" t="s">
        <v>120</v>
      </c>
      <c r="C45" t="s">
        <v>122</v>
      </c>
      <c r="D45" t="s">
        <v>117</v>
      </c>
      <c r="E45" t="str">
        <f t="shared" si="0"/>
        <v>Project Manager IT</v>
      </c>
      <c r="F45" t="s">
        <v>49</v>
      </c>
      <c r="G45" t="s">
        <v>4</v>
      </c>
    </row>
    <row r="46" spans="1:7" x14ac:dyDescent="0.3">
      <c r="A46" t="s">
        <v>8</v>
      </c>
      <c r="B46" t="s">
        <v>120</v>
      </c>
      <c r="C46" t="s">
        <v>21</v>
      </c>
      <c r="D46" t="s">
        <v>117</v>
      </c>
      <c r="E46" t="str">
        <f t="shared" si="0"/>
        <v>Project Manager Food Services Platform</v>
      </c>
      <c r="F46" t="s">
        <v>50</v>
      </c>
      <c r="G46" t="s">
        <v>4</v>
      </c>
    </row>
    <row r="47" spans="1:7" x14ac:dyDescent="0.3">
      <c r="A47" t="s">
        <v>8</v>
      </c>
      <c r="B47" t="s">
        <v>120</v>
      </c>
      <c r="C47" t="s">
        <v>123</v>
      </c>
      <c r="D47" t="s">
        <v>117</v>
      </c>
      <c r="E47" t="str">
        <f t="shared" si="0"/>
        <v>Project Manager FPA</v>
      </c>
      <c r="F47" t="s">
        <v>51</v>
      </c>
      <c r="G47" t="s">
        <v>2</v>
      </c>
    </row>
    <row r="48" spans="1:7" x14ac:dyDescent="0.3">
      <c r="A48" t="s">
        <v>8</v>
      </c>
      <c r="B48" t="s">
        <v>120</v>
      </c>
      <c r="C48" t="s">
        <v>23</v>
      </c>
      <c r="D48" t="s">
        <v>125</v>
      </c>
      <c r="E48" t="str">
        <f t="shared" si="0"/>
        <v>Executive Assistant  Global Segments</v>
      </c>
      <c r="F48" t="s">
        <v>52</v>
      </c>
      <c r="G48" t="s">
        <v>4</v>
      </c>
    </row>
    <row r="49" spans="1:7" x14ac:dyDescent="0.3">
      <c r="A49" t="s">
        <v>8</v>
      </c>
      <c r="B49" t="s">
        <v>120</v>
      </c>
      <c r="C49" t="s">
        <v>25</v>
      </c>
      <c r="D49" t="s">
        <v>117</v>
      </c>
      <c r="E49" t="str">
        <f t="shared" si="0"/>
        <v>Project Manager Group Headquarters</v>
      </c>
      <c r="F49" t="s">
        <v>53</v>
      </c>
      <c r="G49" t="s">
        <v>4</v>
      </c>
    </row>
    <row r="50" spans="1:7" x14ac:dyDescent="0.3">
      <c r="A50" t="s">
        <v>8</v>
      </c>
      <c r="B50" t="s">
        <v>120</v>
      </c>
      <c r="C50" t="s">
        <v>26</v>
      </c>
      <c r="D50" t="s">
        <v>117</v>
      </c>
      <c r="E50" t="str">
        <f t="shared" si="0"/>
        <v>Project Manager Health, Safety &amp; Environment</v>
      </c>
      <c r="F50" t="s">
        <v>54</v>
      </c>
      <c r="G50" t="s">
        <v>4</v>
      </c>
    </row>
    <row r="51" spans="1:7" x14ac:dyDescent="0.3">
      <c r="A51" t="s">
        <v>8</v>
      </c>
      <c r="B51" t="s">
        <v>120</v>
      </c>
      <c r="C51" t="s">
        <v>27</v>
      </c>
      <c r="D51" t="s">
        <v>117</v>
      </c>
      <c r="E51" t="str">
        <f t="shared" si="0"/>
        <v>Project Manager HR Holdings</v>
      </c>
      <c r="F51" t="s">
        <v>55</v>
      </c>
      <c r="G51" t="s">
        <v>4</v>
      </c>
    </row>
    <row r="52" spans="1:7" x14ac:dyDescent="0.3">
      <c r="A52" t="s">
        <v>8</v>
      </c>
      <c r="B52" t="s">
        <v>120</v>
      </c>
      <c r="C52" t="s">
        <v>28</v>
      </c>
      <c r="D52" t="s">
        <v>118</v>
      </c>
      <c r="E52" t="str">
        <f t="shared" si="0"/>
        <v>Consultant HR Services</v>
      </c>
      <c r="F52" t="s">
        <v>56</v>
      </c>
      <c r="G52" t="s">
        <v>2</v>
      </c>
    </row>
    <row r="53" spans="1:7" x14ac:dyDescent="0.3">
      <c r="A53" t="s">
        <v>8</v>
      </c>
      <c r="B53" t="s">
        <v>120</v>
      </c>
      <c r="C53" t="s">
        <v>29</v>
      </c>
      <c r="D53" t="s">
        <v>117</v>
      </c>
      <c r="E53" t="str">
        <f t="shared" si="0"/>
        <v>Project Manager Human Resources</v>
      </c>
      <c r="F53" t="s">
        <v>57</v>
      </c>
      <c r="G53" t="s">
        <v>4</v>
      </c>
    </row>
    <row r="54" spans="1:7" x14ac:dyDescent="0.3">
      <c r="A54" t="s">
        <v>8</v>
      </c>
      <c r="B54" t="s">
        <v>120</v>
      </c>
      <c r="C54" t="s">
        <v>30</v>
      </c>
      <c r="D54" t="s">
        <v>117</v>
      </c>
      <c r="E54" t="str">
        <f t="shared" si="0"/>
        <v>Project Manager Innovation</v>
      </c>
      <c r="F54" t="s">
        <v>58</v>
      </c>
      <c r="G54" t="s">
        <v>4</v>
      </c>
    </row>
    <row r="55" spans="1:7" x14ac:dyDescent="0.3">
      <c r="A55" t="s">
        <v>8</v>
      </c>
      <c r="B55" t="s">
        <v>120</v>
      </c>
      <c r="C55" t="s">
        <v>31</v>
      </c>
      <c r="D55" t="s">
        <v>117</v>
      </c>
      <c r="E55" t="str">
        <f t="shared" si="0"/>
        <v>Project Manager Internal Audit</v>
      </c>
      <c r="F55" t="s">
        <v>59</v>
      </c>
      <c r="G55" t="s">
        <v>4</v>
      </c>
    </row>
    <row r="56" spans="1:7" x14ac:dyDescent="0.3">
      <c r="A56" t="s">
        <v>8</v>
      </c>
      <c r="B56" t="s">
        <v>120</v>
      </c>
      <c r="C56" t="s">
        <v>32</v>
      </c>
      <c r="D56" t="s">
        <v>116</v>
      </c>
      <c r="E56" t="str">
        <f t="shared" si="0"/>
        <v>Engineer Internal Communication</v>
      </c>
      <c r="F56" t="s">
        <v>60</v>
      </c>
      <c r="G56" t="s">
        <v>4</v>
      </c>
    </row>
    <row r="57" spans="1:7" x14ac:dyDescent="0.3">
      <c r="A57" t="s">
        <v>8</v>
      </c>
      <c r="B57" t="s">
        <v>120</v>
      </c>
      <c r="C57" t="s">
        <v>33</v>
      </c>
      <c r="D57" t="s">
        <v>125</v>
      </c>
      <c r="E57" t="str">
        <f t="shared" si="0"/>
        <v>Executive Assistant  Legal</v>
      </c>
      <c r="F57" t="s">
        <v>61</v>
      </c>
      <c r="G57" t="s">
        <v>2</v>
      </c>
    </row>
    <row r="58" spans="1:7" x14ac:dyDescent="0.3">
      <c r="A58" t="s">
        <v>8</v>
      </c>
      <c r="B58" t="s">
        <v>120</v>
      </c>
      <c r="C58" t="s">
        <v>34</v>
      </c>
      <c r="D58" t="s">
        <v>117</v>
      </c>
      <c r="E58" t="str">
        <f t="shared" si="0"/>
        <v>Project Manager M&amp;A - PPP</v>
      </c>
      <c r="F58" t="s">
        <v>62</v>
      </c>
      <c r="G58" t="s">
        <v>4</v>
      </c>
    </row>
    <row r="59" spans="1:7" x14ac:dyDescent="0.3">
      <c r="A59" t="s">
        <v>8</v>
      </c>
      <c r="B59" t="s">
        <v>120</v>
      </c>
      <c r="C59" t="s">
        <v>35</v>
      </c>
      <c r="D59" t="s">
        <v>117</v>
      </c>
      <c r="E59" t="str">
        <f t="shared" si="0"/>
        <v>Project Manager Press Relations</v>
      </c>
      <c r="F59" t="s">
        <v>63</v>
      </c>
      <c r="G59" t="s">
        <v>4</v>
      </c>
    </row>
    <row r="60" spans="1:7" x14ac:dyDescent="0.3">
      <c r="A60" t="s">
        <v>8</v>
      </c>
      <c r="B60" t="s">
        <v>120</v>
      </c>
      <c r="C60" t="s">
        <v>36</v>
      </c>
      <c r="D60" t="s">
        <v>118</v>
      </c>
      <c r="E60" t="str">
        <f t="shared" si="0"/>
        <v>Consultant Research &amp; HR Progress</v>
      </c>
      <c r="F60" t="s">
        <v>64</v>
      </c>
      <c r="G60" t="s">
        <v>4</v>
      </c>
    </row>
    <row r="61" spans="1:7" x14ac:dyDescent="0.3">
      <c r="A61" t="s">
        <v>8</v>
      </c>
      <c r="B61" t="s">
        <v>120</v>
      </c>
      <c r="C61" t="s">
        <v>37</v>
      </c>
      <c r="D61" t="s">
        <v>117</v>
      </c>
      <c r="E61" t="str">
        <f t="shared" si="0"/>
        <v>Project Manager Senior Executive Development</v>
      </c>
      <c r="F61" t="s">
        <v>65</v>
      </c>
      <c r="G61" t="s">
        <v>4</v>
      </c>
    </row>
    <row r="62" spans="1:7" x14ac:dyDescent="0.3">
      <c r="A62" t="s">
        <v>8</v>
      </c>
      <c r="B62" t="s">
        <v>120</v>
      </c>
      <c r="C62" t="s">
        <v>38</v>
      </c>
      <c r="D62" t="s">
        <v>117</v>
      </c>
      <c r="E62" t="str">
        <f t="shared" si="0"/>
        <v>Project Manager Service Operations</v>
      </c>
      <c r="F62" t="s">
        <v>66</v>
      </c>
      <c r="G62" t="s">
        <v>2</v>
      </c>
    </row>
    <row r="63" spans="1:7" x14ac:dyDescent="0.3">
      <c r="A63" t="s">
        <v>8</v>
      </c>
      <c r="B63" t="s">
        <v>120</v>
      </c>
      <c r="C63" t="s">
        <v>124</v>
      </c>
      <c r="D63" t="s">
        <v>117</v>
      </c>
      <c r="E63" t="str">
        <f t="shared" si="0"/>
        <v>Project Manager Change</v>
      </c>
      <c r="F63" t="s">
        <v>67</v>
      </c>
      <c r="G63" t="s">
        <v>4</v>
      </c>
    </row>
    <row r="64" spans="1:7" x14ac:dyDescent="0.3">
      <c r="A64" t="s">
        <v>8</v>
      </c>
      <c r="B64" t="s">
        <v>120</v>
      </c>
      <c r="C64" t="s">
        <v>39</v>
      </c>
      <c r="D64" t="s">
        <v>117</v>
      </c>
      <c r="E64" t="str">
        <f t="shared" ref="E64:E114" si="1">CONCATENATE(D64,C64)</f>
        <v>Project Manager Strategic Planning</v>
      </c>
      <c r="F64" t="s">
        <v>68</v>
      </c>
      <c r="G64" t="s">
        <v>4</v>
      </c>
    </row>
    <row r="65" spans="1:7" x14ac:dyDescent="0.3">
      <c r="A65" t="s">
        <v>8</v>
      </c>
      <c r="B65" t="s">
        <v>120</v>
      </c>
      <c r="C65" t="s">
        <v>40</v>
      </c>
      <c r="D65" t="s">
        <v>117</v>
      </c>
      <c r="E65" t="str">
        <f t="shared" si="1"/>
        <v>Project Manager Strategy</v>
      </c>
      <c r="F65" t="s">
        <v>69</v>
      </c>
      <c r="G65" t="s">
        <v>4</v>
      </c>
    </row>
    <row r="66" spans="1:7" x14ac:dyDescent="0.3">
      <c r="A66" t="s">
        <v>8</v>
      </c>
      <c r="B66" t="s">
        <v>120</v>
      </c>
      <c r="C66" t="s">
        <v>41</v>
      </c>
      <c r="D66" t="s">
        <v>117</v>
      </c>
      <c r="E66" t="str">
        <f t="shared" si="1"/>
        <v>Project Manager Supply Management</v>
      </c>
      <c r="F66" t="s">
        <v>70</v>
      </c>
      <c r="G66" t="s">
        <v>4</v>
      </c>
    </row>
    <row r="67" spans="1:7" x14ac:dyDescent="0.3">
      <c r="A67" t="s">
        <v>8</v>
      </c>
      <c r="B67" t="s">
        <v>120</v>
      </c>
      <c r="C67" t="s">
        <v>42</v>
      </c>
      <c r="D67" t="s">
        <v>118</v>
      </c>
      <c r="E67" t="str">
        <f t="shared" si="1"/>
        <v>Consultant Sustainable Development &amp; CSR</v>
      </c>
      <c r="F67" t="s">
        <v>71</v>
      </c>
      <c r="G67" t="s">
        <v>2</v>
      </c>
    </row>
    <row r="68" spans="1:7" x14ac:dyDescent="0.3">
      <c r="A68" t="s">
        <v>8</v>
      </c>
      <c r="B68" t="s">
        <v>120</v>
      </c>
      <c r="C68" t="s">
        <v>43</v>
      </c>
      <c r="D68" t="s">
        <v>117</v>
      </c>
      <c r="E68" t="str">
        <f t="shared" si="1"/>
        <v>Project Manager Tax</v>
      </c>
      <c r="F68" t="s">
        <v>72</v>
      </c>
      <c r="G68" t="s">
        <v>4</v>
      </c>
    </row>
    <row r="69" spans="1:7" x14ac:dyDescent="0.3">
      <c r="A69" t="s">
        <v>8</v>
      </c>
      <c r="B69" t="s">
        <v>120</v>
      </c>
      <c r="C69" t="s">
        <v>44</v>
      </c>
      <c r="D69" t="s">
        <v>117</v>
      </c>
      <c r="E69" t="str">
        <f t="shared" si="1"/>
        <v>Project Manager Transversal Functions</v>
      </c>
      <c r="F69" t="s">
        <v>73</v>
      </c>
      <c r="G69" t="s">
        <v>4</v>
      </c>
    </row>
    <row r="70" spans="1:7" x14ac:dyDescent="0.3">
      <c r="A70" t="s">
        <v>8</v>
      </c>
      <c r="B70" t="s">
        <v>120</v>
      </c>
      <c r="C70" t="s">
        <v>45</v>
      </c>
      <c r="D70" t="s">
        <v>125</v>
      </c>
      <c r="E70" t="str">
        <f t="shared" si="1"/>
        <v>Executive Assistant  Treasury</v>
      </c>
      <c r="F70" t="s">
        <v>74</v>
      </c>
      <c r="G70" t="s">
        <v>4</v>
      </c>
    </row>
    <row r="71" spans="1:7" x14ac:dyDescent="0.3">
      <c r="A71" t="s">
        <v>8</v>
      </c>
      <c r="B71" t="s">
        <v>120</v>
      </c>
      <c r="C71" t="s">
        <v>1</v>
      </c>
      <c r="D71" t="s">
        <v>117</v>
      </c>
      <c r="E71" t="str">
        <f t="shared" si="1"/>
        <v>Project Manager Brand &amp; Communications</v>
      </c>
      <c r="F71" t="s">
        <v>75</v>
      </c>
      <c r="G71" t="s">
        <v>4</v>
      </c>
    </row>
    <row r="72" spans="1:7" x14ac:dyDescent="0.3">
      <c r="A72" t="s">
        <v>8</v>
      </c>
      <c r="B72" t="s">
        <v>120</v>
      </c>
      <c r="C72" t="s">
        <v>3</v>
      </c>
      <c r="D72" t="s">
        <v>117</v>
      </c>
      <c r="E72" t="str">
        <f t="shared" si="1"/>
        <v>Project Manager Brand Content &amp; Support</v>
      </c>
      <c r="F72" t="s">
        <v>76</v>
      </c>
      <c r="G72" t="s">
        <v>2</v>
      </c>
    </row>
    <row r="73" spans="1:7" x14ac:dyDescent="0.3">
      <c r="A73" t="s">
        <v>8</v>
      </c>
      <c r="B73" t="s">
        <v>120</v>
      </c>
      <c r="C73" t="s">
        <v>5</v>
      </c>
      <c r="D73" t="s">
        <v>118</v>
      </c>
      <c r="E73" t="str">
        <f t="shared" si="1"/>
        <v>Consultant Brand Identity and Visibility</v>
      </c>
      <c r="F73" t="s">
        <v>77</v>
      </c>
      <c r="G73" t="s">
        <v>4</v>
      </c>
    </row>
    <row r="74" spans="1:7" x14ac:dyDescent="0.3">
      <c r="A74" t="s">
        <v>8</v>
      </c>
      <c r="B74" t="s">
        <v>120</v>
      </c>
      <c r="C74" t="s">
        <v>6</v>
      </c>
      <c r="D74" t="s">
        <v>117</v>
      </c>
      <c r="E74" t="str">
        <f t="shared" si="1"/>
        <v>Project Manager Client Relations</v>
      </c>
      <c r="F74" t="s">
        <v>78</v>
      </c>
      <c r="G74" t="s">
        <v>4</v>
      </c>
    </row>
    <row r="75" spans="1:7" x14ac:dyDescent="0.3">
      <c r="A75" t="s">
        <v>8</v>
      </c>
      <c r="B75" t="s">
        <v>120</v>
      </c>
      <c r="C75" t="s">
        <v>7</v>
      </c>
      <c r="D75" t="s">
        <v>116</v>
      </c>
      <c r="E75" t="str">
        <f t="shared" si="1"/>
        <v>Engineer Compensation &amp; Benefits</v>
      </c>
      <c r="F75" t="s">
        <v>79</v>
      </c>
      <c r="G75" t="s">
        <v>4</v>
      </c>
    </row>
    <row r="76" spans="1:7" x14ac:dyDescent="0.3">
      <c r="A76" t="s">
        <v>8</v>
      </c>
      <c r="B76" t="s">
        <v>120</v>
      </c>
      <c r="C76" t="s">
        <v>46</v>
      </c>
      <c r="D76" t="s">
        <v>117</v>
      </c>
      <c r="E76" t="str">
        <f t="shared" si="1"/>
        <v>Project Manager Support</v>
      </c>
      <c r="F76" t="s">
        <v>80</v>
      </c>
      <c r="G76" t="s">
        <v>4</v>
      </c>
    </row>
    <row r="77" spans="1:7" x14ac:dyDescent="0.3">
      <c r="A77" t="s">
        <v>8</v>
      </c>
      <c r="B77" t="s">
        <v>120</v>
      </c>
      <c r="C77" t="s">
        <v>9</v>
      </c>
      <c r="D77" t="s">
        <v>117</v>
      </c>
      <c r="E77" t="str">
        <f t="shared" si="1"/>
        <v>Project Manager Consumer Insights</v>
      </c>
      <c r="F77" t="s">
        <v>81</v>
      </c>
      <c r="G77" t="s">
        <v>2</v>
      </c>
    </row>
    <row r="78" spans="1:7" x14ac:dyDescent="0.3">
      <c r="A78" s="1" t="s">
        <v>17</v>
      </c>
      <c r="B78" s="1" t="s">
        <v>121</v>
      </c>
      <c r="C78" s="1" t="s">
        <v>127</v>
      </c>
      <c r="D78" s="1" t="s">
        <v>126</v>
      </c>
      <c r="E78" s="1" t="str">
        <f t="shared" si="1"/>
        <v>Director Head</v>
      </c>
      <c r="F78" s="1" t="s">
        <v>20</v>
      </c>
      <c r="G78" s="1" t="s">
        <v>4</v>
      </c>
    </row>
    <row r="79" spans="1:7" x14ac:dyDescent="0.3">
      <c r="A79" t="s">
        <v>17</v>
      </c>
      <c r="B79" t="s">
        <v>121</v>
      </c>
      <c r="C79" t="s">
        <v>12</v>
      </c>
      <c r="D79" t="s">
        <v>116</v>
      </c>
      <c r="E79" t="str">
        <f t="shared" si="1"/>
        <v>Engineer Diversity &amp; Inclusion</v>
      </c>
      <c r="F79" t="s">
        <v>22</v>
      </c>
      <c r="G79" t="s">
        <v>2</v>
      </c>
    </row>
    <row r="80" spans="1:7" x14ac:dyDescent="0.3">
      <c r="A80" t="s">
        <v>17</v>
      </c>
      <c r="B80" t="s">
        <v>121</v>
      </c>
      <c r="C80" t="s">
        <v>13</v>
      </c>
      <c r="D80" t="s">
        <v>118</v>
      </c>
      <c r="E80" t="str">
        <f t="shared" si="1"/>
        <v>Consultant Finance / Legal</v>
      </c>
      <c r="F80" t="s">
        <v>19</v>
      </c>
      <c r="G80" t="s">
        <v>4</v>
      </c>
    </row>
    <row r="81" spans="1:7" x14ac:dyDescent="0.3">
      <c r="A81" t="s">
        <v>17</v>
      </c>
      <c r="B81" t="s">
        <v>121</v>
      </c>
      <c r="C81" t="s">
        <v>15</v>
      </c>
      <c r="D81" t="s">
        <v>125</v>
      </c>
      <c r="E81" t="str">
        <f t="shared" si="1"/>
        <v>Executive Assistant  Financial communication</v>
      </c>
      <c r="F81" t="s">
        <v>24</v>
      </c>
      <c r="G81" t="s">
        <v>4</v>
      </c>
    </row>
    <row r="82" spans="1:7" x14ac:dyDescent="0.3">
      <c r="A82" t="s">
        <v>17</v>
      </c>
      <c r="B82" t="s">
        <v>121</v>
      </c>
      <c r="C82" t="s">
        <v>18</v>
      </c>
      <c r="D82" t="s">
        <v>116</v>
      </c>
      <c r="E82" t="str">
        <f t="shared" si="1"/>
        <v>Engineer Financial controlling</v>
      </c>
      <c r="F82" t="s">
        <v>82</v>
      </c>
      <c r="G82" t="s">
        <v>4</v>
      </c>
    </row>
    <row r="83" spans="1:7" x14ac:dyDescent="0.3">
      <c r="A83" t="s">
        <v>17</v>
      </c>
      <c r="B83" t="s">
        <v>121</v>
      </c>
      <c r="C83" t="s">
        <v>122</v>
      </c>
      <c r="D83" t="s">
        <v>125</v>
      </c>
      <c r="E83" t="str">
        <f t="shared" si="1"/>
        <v>Executive Assistant  IT</v>
      </c>
      <c r="F83" t="s">
        <v>83</v>
      </c>
      <c r="G83" t="s">
        <v>2</v>
      </c>
    </row>
    <row r="84" spans="1:7" x14ac:dyDescent="0.3">
      <c r="A84" t="s">
        <v>17</v>
      </c>
      <c r="B84" t="s">
        <v>121</v>
      </c>
      <c r="C84" t="s">
        <v>21</v>
      </c>
      <c r="D84" t="s">
        <v>117</v>
      </c>
      <c r="E84" t="str">
        <f t="shared" si="1"/>
        <v>Project Manager Food Services Platform</v>
      </c>
      <c r="F84" t="s">
        <v>84</v>
      </c>
      <c r="G84" t="s">
        <v>4</v>
      </c>
    </row>
    <row r="85" spans="1:7" x14ac:dyDescent="0.3">
      <c r="A85" t="s">
        <v>17</v>
      </c>
      <c r="B85" t="s">
        <v>121</v>
      </c>
      <c r="C85" t="s">
        <v>123</v>
      </c>
      <c r="D85" t="s">
        <v>116</v>
      </c>
      <c r="E85" t="str">
        <f t="shared" si="1"/>
        <v>Engineer FPA</v>
      </c>
      <c r="F85" t="s">
        <v>85</v>
      </c>
      <c r="G85" t="s">
        <v>4</v>
      </c>
    </row>
    <row r="86" spans="1:7" x14ac:dyDescent="0.3">
      <c r="A86" t="s">
        <v>17</v>
      </c>
      <c r="B86" t="s">
        <v>121</v>
      </c>
      <c r="C86" t="s">
        <v>23</v>
      </c>
      <c r="D86" t="s">
        <v>118</v>
      </c>
      <c r="E86" t="str">
        <f t="shared" si="1"/>
        <v>Consultant Global Segments</v>
      </c>
      <c r="F86" t="s">
        <v>86</v>
      </c>
      <c r="G86" t="s">
        <v>4</v>
      </c>
    </row>
    <row r="87" spans="1:7" x14ac:dyDescent="0.3">
      <c r="A87" t="s">
        <v>17</v>
      </c>
      <c r="B87" t="s">
        <v>121</v>
      </c>
      <c r="C87" t="s">
        <v>25</v>
      </c>
      <c r="D87" t="s">
        <v>116</v>
      </c>
      <c r="E87" t="str">
        <f t="shared" si="1"/>
        <v>Engineer Group Headquarters</v>
      </c>
      <c r="F87" t="s">
        <v>87</v>
      </c>
      <c r="G87" t="s">
        <v>2</v>
      </c>
    </row>
    <row r="88" spans="1:7" x14ac:dyDescent="0.3">
      <c r="A88" t="s">
        <v>17</v>
      </c>
      <c r="B88" t="s">
        <v>121</v>
      </c>
      <c r="C88" t="s">
        <v>26</v>
      </c>
      <c r="D88" t="s">
        <v>116</v>
      </c>
      <c r="E88" t="str">
        <f t="shared" si="1"/>
        <v>Engineer Health, Safety &amp; Environment</v>
      </c>
      <c r="F88" t="s">
        <v>88</v>
      </c>
      <c r="G88" t="s">
        <v>4</v>
      </c>
    </row>
    <row r="89" spans="1:7" x14ac:dyDescent="0.3">
      <c r="A89" t="s">
        <v>17</v>
      </c>
      <c r="B89" t="s">
        <v>121</v>
      </c>
      <c r="C89" t="s">
        <v>27</v>
      </c>
      <c r="D89" t="s">
        <v>125</v>
      </c>
      <c r="E89" t="str">
        <f t="shared" si="1"/>
        <v>Executive Assistant  HR Holdings</v>
      </c>
      <c r="F89" t="s">
        <v>89</v>
      </c>
      <c r="G89" t="s">
        <v>4</v>
      </c>
    </row>
    <row r="90" spans="1:7" x14ac:dyDescent="0.3">
      <c r="A90" t="s">
        <v>17</v>
      </c>
      <c r="B90" t="s">
        <v>121</v>
      </c>
      <c r="C90" t="s">
        <v>28</v>
      </c>
      <c r="D90" t="s">
        <v>116</v>
      </c>
      <c r="E90" t="str">
        <f t="shared" si="1"/>
        <v>Engineer HR Services</v>
      </c>
      <c r="F90" t="s">
        <v>90</v>
      </c>
      <c r="G90" t="s">
        <v>4</v>
      </c>
    </row>
    <row r="91" spans="1:7" x14ac:dyDescent="0.3">
      <c r="A91" t="s">
        <v>17</v>
      </c>
      <c r="B91" t="s">
        <v>121</v>
      </c>
      <c r="C91" t="s">
        <v>29</v>
      </c>
      <c r="D91" t="s">
        <v>116</v>
      </c>
      <c r="E91" t="str">
        <f t="shared" si="1"/>
        <v>Engineer Human Resources</v>
      </c>
      <c r="F91" t="s">
        <v>91</v>
      </c>
      <c r="G91" t="s">
        <v>2</v>
      </c>
    </row>
    <row r="92" spans="1:7" x14ac:dyDescent="0.3">
      <c r="A92" t="s">
        <v>17</v>
      </c>
      <c r="B92" t="s">
        <v>121</v>
      </c>
      <c r="C92" t="s">
        <v>30</v>
      </c>
      <c r="D92" t="s">
        <v>118</v>
      </c>
      <c r="E92" t="str">
        <f t="shared" si="1"/>
        <v>Consultant Innovation</v>
      </c>
      <c r="F92" t="s">
        <v>92</v>
      </c>
      <c r="G92" t="s">
        <v>4</v>
      </c>
    </row>
    <row r="93" spans="1:7" x14ac:dyDescent="0.3">
      <c r="A93" t="s">
        <v>17</v>
      </c>
      <c r="B93" t="s">
        <v>121</v>
      </c>
      <c r="C93" t="s">
        <v>31</v>
      </c>
      <c r="D93" t="s">
        <v>116</v>
      </c>
      <c r="E93" t="str">
        <f t="shared" si="1"/>
        <v>Engineer Internal Audit</v>
      </c>
      <c r="F93" t="s">
        <v>93</v>
      </c>
      <c r="G93" t="s">
        <v>2</v>
      </c>
    </row>
    <row r="94" spans="1:7" x14ac:dyDescent="0.3">
      <c r="A94" t="s">
        <v>17</v>
      </c>
      <c r="B94" t="s">
        <v>121</v>
      </c>
      <c r="C94" t="s">
        <v>32</v>
      </c>
      <c r="D94" t="s">
        <v>117</v>
      </c>
      <c r="E94" t="str">
        <f t="shared" si="1"/>
        <v>Project Manager Internal Communication</v>
      </c>
      <c r="F94" t="s">
        <v>94</v>
      </c>
      <c r="G94" t="s">
        <v>4</v>
      </c>
    </row>
    <row r="95" spans="1:7" x14ac:dyDescent="0.3">
      <c r="A95" t="s">
        <v>17</v>
      </c>
      <c r="B95" t="s">
        <v>121</v>
      </c>
      <c r="C95" t="s">
        <v>33</v>
      </c>
      <c r="D95" t="s">
        <v>116</v>
      </c>
      <c r="E95" t="str">
        <f t="shared" si="1"/>
        <v>Engineer Legal</v>
      </c>
      <c r="F95" t="s">
        <v>95</v>
      </c>
      <c r="G95" t="s">
        <v>4</v>
      </c>
    </row>
    <row r="96" spans="1:7" x14ac:dyDescent="0.3">
      <c r="A96" t="s">
        <v>17</v>
      </c>
      <c r="B96" t="s">
        <v>121</v>
      </c>
      <c r="C96" t="s">
        <v>34</v>
      </c>
      <c r="D96" t="s">
        <v>116</v>
      </c>
      <c r="E96" t="str">
        <f t="shared" si="1"/>
        <v>Engineer M&amp;A - PPP</v>
      </c>
      <c r="F96" t="s">
        <v>96</v>
      </c>
      <c r="G96" t="s">
        <v>2</v>
      </c>
    </row>
    <row r="97" spans="1:7" x14ac:dyDescent="0.3">
      <c r="A97" t="s">
        <v>17</v>
      </c>
      <c r="B97" t="s">
        <v>121</v>
      </c>
      <c r="C97" t="s">
        <v>35</v>
      </c>
      <c r="D97" t="s">
        <v>117</v>
      </c>
      <c r="E97" t="str">
        <f t="shared" si="1"/>
        <v>Project Manager Press Relations</v>
      </c>
      <c r="F97" t="s">
        <v>97</v>
      </c>
      <c r="G97" t="s">
        <v>4</v>
      </c>
    </row>
    <row r="98" spans="1:7" x14ac:dyDescent="0.3">
      <c r="A98" t="s">
        <v>17</v>
      </c>
      <c r="B98" t="s">
        <v>121</v>
      </c>
      <c r="C98" t="s">
        <v>36</v>
      </c>
      <c r="D98" t="s">
        <v>116</v>
      </c>
      <c r="E98" t="str">
        <f t="shared" si="1"/>
        <v>Engineer Research &amp; HR Progress</v>
      </c>
      <c r="F98" t="s">
        <v>98</v>
      </c>
      <c r="G98" t="s">
        <v>2</v>
      </c>
    </row>
    <row r="99" spans="1:7" x14ac:dyDescent="0.3">
      <c r="A99" t="s">
        <v>17</v>
      </c>
      <c r="B99" t="s">
        <v>121</v>
      </c>
      <c r="C99" t="s">
        <v>37</v>
      </c>
      <c r="D99" t="s">
        <v>116</v>
      </c>
      <c r="E99" t="str">
        <f t="shared" si="1"/>
        <v>Engineer Senior Executive Development</v>
      </c>
      <c r="F99" t="s">
        <v>99</v>
      </c>
      <c r="G99" t="s">
        <v>4</v>
      </c>
    </row>
    <row r="100" spans="1:7" x14ac:dyDescent="0.3">
      <c r="A100" t="s">
        <v>17</v>
      </c>
      <c r="B100" t="s">
        <v>121</v>
      </c>
      <c r="C100" t="s">
        <v>38</v>
      </c>
      <c r="D100" t="s">
        <v>116</v>
      </c>
      <c r="E100" t="str">
        <f t="shared" si="1"/>
        <v>Engineer Service Operations</v>
      </c>
      <c r="F100" t="s">
        <v>100</v>
      </c>
      <c r="G100" t="s">
        <v>4</v>
      </c>
    </row>
    <row r="101" spans="1:7" x14ac:dyDescent="0.3">
      <c r="A101" t="s">
        <v>17</v>
      </c>
      <c r="B101" t="s">
        <v>121</v>
      </c>
      <c r="C101" t="s">
        <v>124</v>
      </c>
      <c r="D101" t="s">
        <v>116</v>
      </c>
      <c r="E101" t="str">
        <f t="shared" si="1"/>
        <v>Engineer Change</v>
      </c>
      <c r="F101" t="s">
        <v>101</v>
      </c>
      <c r="G101" t="s">
        <v>4</v>
      </c>
    </row>
    <row r="102" spans="1:7" x14ac:dyDescent="0.3">
      <c r="A102" t="s">
        <v>17</v>
      </c>
      <c r="B102" t="s">
        <v>121</v>
      </c>
      <c r="C102" t="s">
        <v>39</v>
      </c>
      <c r="D102" t="s">
        <v>116</v>
      </c>
      <c r="E102" t="str">
        <f t="shared" si="1"/>
        <v>Engineer Strategic Planning</v>
      </c>
      <c r="F102" t="s">
        <v>102</v>
      </c>
      <c r="G102" t="s">
        <v>2</v>
      </c>
    </row>
    <row r="103" spans="1:7" x14ac:dyDescent="0.3">
      <c r="A103" t="s">
        <v>17</v>
      </c>
      <c r="B103" t="s">
        <v>121</v>
      </c>
      <c r="C103" t="s">
        <v>40</v>
      </c>
      <c r="D103" t="s">
        <v>116</v>
      </c>
      <c r="E103" t="str">
        <f t="shared" si="1"/>
        <v>Engineer Strategy</v>
      </c>
      <c r="F103" t="s">
        <v>103</v>
      </c>
      <c r="G103" t="s">
        <v>4</v>
      </c>
    </row>
    <row r="104" spans="1:7" x14ac:dyDescent="0.3">
      <c r="A104" t="s">
        <v>17</v>
      </c>
      <c r="B104" t="s">
        <v>121</v>
      </c>
      <c r="C104" t="s">
        <v>41</v>
      </c>
      <c r="D104" t="s">
        <v>116</v>
      </c>
      <c r="E104" t="str">
        <f t="shared" si="1"/>
        <v>Engineer Supply Management</v>
      </c>
      <c r="F104" t="s">
        <v>104</v>
      </c>
      <c r="G104" t="s">
        <v>4</v>
      </c>
    </row>
    <row r="105" spans="1:7" x14ac:dyDescent="0.3">
      <c r="A105" t="s">
        <v>17</v>
      </c>
      <c r="B105" t="s">
        <v>121</v>
      </c>
      <c r="C105" t="s">
        <v>42</v>
      </c>
      <c r="D105" t="s">
        <v>116</v>
      </c>
      <c r="E105" t="str">
        <f t="shared" si="1"/>
        <v>Engineer Sustainable Development &amp; CSR</v>
      </c>
      <c r="F105" t="s">
        <v>105</v>
      </c>
      <c r="G105" t="s">
        <v>4</v>
      </c>
    </row>
    <row r="106" spans="1:7" x14ac:dyDescent="0.3">
      <c r="A106" t="s">
        <v>17</v>
      </c>
      <c r="B106" t="s">
        <v>121</v>
      </c>
      <c r="C106" t="s">
        <v>43</v>
      </c>
      <c r="D106" t="s">
        <v>116</v>
      </c>
      <c r="E106" t="str">
        <f t="shared" si="1"/>
        <v>Engineer Tax</v>
      </c>
      <c r="F106" t="s">
        <v>106</v>
      </c>
      <c r="G106" t="s">
        <v>2</v>
      </c>
    </row>
    <row r="107" spans="1:7" x14ac:dyDescent="0.3">
      <c r="A107" t="s">
        <v>17</v>
      </c>
      <c r="B107" t="s">
        <v>121</v>
      </c>
      <c r="C107" t="s">
        <v>44</v>
      </c>
      <c r="D107" t="s">
        <v>116</v>
      </c>
      <c r="E107" t="str">
        <f t="shared" si="1"/>
        <v>Engineer Transversal Functions</v>
      </c>
      <c r="F107" t="s">
        <v>107</v>
      </c>
      <c r="G107" t="s">
        <v>4</v>
      </c>
    </row>
    <row r="108" spans="1:7" x14ac:dyDescent="0.3">
      <c r="A108" t="s">
        <v>17</v>
      </c>
      <c r="B108" t="s">
        <v>121</v>
      </c>
      <c r="C108" t="s">
        <v>45</v>
      </c>
      <c r="D108" t="s">
        <v>116</v>
      </c>
      <c r="E108" t="str">
        <f t="shared" si="1"/>
        <v>Engineer Treasury</v>
      </c>
      <c r="F108" t="s">
        <v>108</v>
      </c>
      <c r="G108" t="s">
        <v>4</v>
      </c>
    </row>
    <row r="109" spans="1:7" x14ac:dyDescent="0.3">
      <c r="A109" t="s">
        <v>17</v>
      </c>
      <c r="B109" t="s">
        <v>121</v>
      </c>
      <c r="C109" t="s">
        <v>1</v>
      </c>
      <c r="D109" t="s">
        <v>116</v>
      </c>
      <c r="E109" t="str">
        <f t="shared" si="1"/>
        <v>Engineer Brand &amp; Communications</v>
      </c>
      <c r="F109" t="s">
        <v>109</v>
      </c>
      <c r="G109" t="s">
        <v>4</v>
      </c>
    </row>
    <row r="110" spans="1:7" x14ac:dyDescent="0.3">
      <c r="A110" t="s">
        <v>17</v>
      </c>
      <c r="B110" t="s">
        <v>121</v>
      </c>
      <c r="C110" t="s">
        <v>3</v>
      </c>
      <c r="D110" t="s">
        <v>116</v>
      </c>
      <c r="E110" t="str">
        <f t="shared" si="1"/>
        <v>Engineer Brand Content &amp; Support</v>
      </c>
      <c r="F110" t="s">
        <v>110</v>
      </c>
      <c r="G110" t="s">
        <v>2</v>
      </c>
    </row>
    <row r="111" spans="1:7" x14ac:dyDescent="0.3">
      <c r="A111" t="s">
        <v>17</v>
      </c>
      <c r="B111" t="s">
        <v>121</v>
      </c>
      <c r="C111" t="s">
        <v>5</v>
      </c>
      <c r="D111" t="s">
        <v>116</v>
      </c>
      <c r="E111" t="str">
        <f t="shared" si="1"/>
        <v>Engineer Brand Identity and Visibility</v>
      </c>
      <c r="F111" t="s">
        <v>111</v>
      </c>
      <c r="G111" t="s">
        <v>4</v>
      </c>
    </row>
    <row r="112" spans="1:7" x14ac:dyDescent="0.3">
      <c r="A112" t="s">
        <v>17</v>
      </c>
      <c r="B112" t="s">
        <v>121</v>
      </c>
      <c r="C112" t="s">
        <v>6</v>
      </c>
      <c r="D112" t="s">
        <v>116</v>
      </c>
      <c r="E112" t="str">
        <f t="shared" si="1"/>
        <v>Engineer Client Relations</v>
      </c>
      <c r="F112" t="s">
        <v>112</v>
      </c>
      <c r="G112" t="s">
        <v>2</v>
      </c>
    </row>
    <row r="113" spans="1:7" x14ac:dyDescent="0.3">
      <c r="A113" t="s">
        <v>17</v>
      </c>
      <c r="B113" t="s">
        <v>121</v>
      </c>
      <c r="C113" t="s">
        <v>7</v>
      </c>
      <c r="D113" t="s">
        <v>116</v>
      </c>
      <c r="E113" t="str">
        <f t="shared" si="1"/>
        <v>Engineer Compensation &amp; Benefits</v>
      </c>
      <c r="F113" t="s">
        <v>113</v>
      </c>
      <c r="G113" t="s">
        <v>4</v>
      </c>
    </row>
    <row r="114" spans="1:7" x14ac:dyDescent="0.3">
      <c r="A114" t="s">
        <v>17</v>
      </c>
      <c r="B114" t="s">
        <v>121</v>
      </c>
      <c r="C114" t="s">
        <v>46</v>
      </c>
      <c r="D114" t="s">
        <v>116</v>
      </c>
      <c r="E114" t="str">
        <f t="shared" si="1"/>
        <v>Engineer Support</v>
      </c>
      <c r="F114" t="s">
        <v>114</v>
      </c>
      <c r="G114" t="s">
        <v>4</v>
      </c>
    </row>
    <row r="115" spans="1:7" x14ac:dyDescent="0.3">
      <c r="A115" t="s">
        <v>17</v>
      </c>
      <c r="B115" t="s">
        <v>121</v>
      </c>
      <c r="C115" t="s">
        <v>9</v>
      </c>
      <c r="D115" t="s">
        <v>116</v>
      </c>
      <c r="E115" t="str">
        <f>CONCATENATE(D115,C115)</f>
        <v>Engineer Consumer Insights</v>
      </c>
      <c r="F115" t="s">
        <v>115</v>
      </c>
      <c r="G115" t="s">
        <v>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 MATHIEU</dc:creator>
  <cp:lastModifiedBy>guillaume.mathieu</cp:lastModifiedBy>
  <dcterms:created xsi:type="dcterms:W3CDTF">2017-01-20T20:42:58Z</dcterms:created>
  <dcterms:modified xsi:type="dcterms:W3CDTF">2018-03-29T18:03:01Z</dcterms:modified>
</cp:coreProperties>
</file>